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enMyers\Downloads\"/>
    </mc:Choice>
  </mc:AlternateContent>
  <xr:revisionPtr revIDLastSave="0" documentId="8_{5775E845-A7D0-4DAC-9B62-1B1562EF0D8F}" xr6:coauthVersionLast="47" xr6:coauthVersionMax="47" xr10:uidLastSave="{00000000-0000-0000-0000-000000000000}"/>
  <bookViews>
    <workbookView xWindow="-28920" yWindow="1170" windowWidth="29040" windowHeight="15720" xr2:uid="{00000000-000D-0000-FFFF-FFFF00000000}"/>
  </bookViews>
  <sheets>
    <sheet name="IMT" sheetId="2" r:id="rId1"/>
    <sheet name="M&amp;IE Rat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3" l="1"/>
  <c r="E28" i="3"/>
  <c r="F28" i="3"/>
  <c r="C29" i="3"/>
  <c r="D29" i="3"/>
  <c r="E29" i="3"/>
  <c r="E31" i="3" s="1"/>
  <c r="F29" i="3"/>
  <c r="C30" i="3"/>
  <c r="D30" i="3"/>
  <c r="E30" i="3"/>
  <c r="F30" i="3"/>
  <c r="B30" i="3"/>
  <c r="B29" i="3"/>
  <c r="C23" i="3"/>
  <c r="D23" i="3"/>
  <c r="E23" i="3"/>
  <c r="F23" i="3"/>
  <c r="C24" i="3"/>
  <c r="D24" i="3"/>
  <c r="E24" i="3"/>
  <c r="F24" i="3"/>
  <c r="B24" i="3"/>
  <c r="B23" i="3"/>
  <c r="D22" i="3"/>
  <c r="E22" i="3"/>
  <c r="C18" i="3"/>
  <c r="D18" i="3"/>
  <c r="E18" i="3"/>
  <c r="F18" i="3"/>
  <c r="B18" i="3"/>
  <c r="C17" i="3"/>
  <c r="C13" i="3"/>
  <c r="D13" i="3"/>
  <c r="E13" i="3"/>
  <c r="F13" i="3"/>
  <c r="B13" i="3"/>
  <c r="C12" i="3"/>
  <c r="D12" i="3"/>
  <c r="C8" i="3"/>
  <c r="C28" i="3" s="1"/>
  <c r="D8" i="3"/>
  <c r="D17" i="3" s="1"/>
  <c r="E8" i="3"/>
  <c r="E17" i="3" s="1"/>
  <c r="F8" i="3"/>
  <c r="F17" i="3" s="1"/>
  <c r="F19" i="3" s="1"/>
  <c r="B8" i="3"/>
  <c r="B17" i="3" s="1"/>
  <c r="E19" i="3" l="1"/>
  <c r="D14" i="3"/>
  <c r="C31" i="3"/>
  <c r="C19" i="3"/>
  <c r="B19" i="3"/>
  <c r="C22" i="3"/>
  <c r="D28" i="3"/>
  <c r="D31" i="3" s="1"/>
  <c r="B28" i="3"/>
  <c r="B31" i="3" s="1"/>
  <c r="F12" i="3"/>
  <c r="F14" i="3" s="1"/>
  <c r="B22" i="3"/>
  <c r="E12" i="3"/>
  <c r="E14" i="3" s="1"/>
  <c r="F22" i="3"/>
  <c r="C14" i="3"/>
  <c r="D19" i="3"/>
  <c r="B12" i="3"/>
  <c r="B14" i="3" s="1"/>
  <c r="O15" i="2"/>
  <c r="N40" i="2" l="1"/>
  <c r="M40" i="2"/>
  <c r="K15" i="2" l="1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14" i="2"/>
  <c r="L14" i="2" s="1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15" i="2"/>
  <c r="D14" i="2"/>
  <c r="E14" i="2" s="1"/>
  <c r="L40" i="2" l="1"/>
  <c r="O35" i="2"/>
  <c r="O34" i="2"/>
  <c r="O33" i="2"/>
  <c r="O32" i="2"/>
  <c r="O31" i="2" l="1"/>
  <c r="O30" i="2"/>
  <c r="O29" i="2"/>
  <c r="O28" i="2"/>
  <c r="Q40" i="2" l="1"/>
  <c r="O16" i="2"/>
  <c r="O17" i="2"/>
  <c r="O18" i="2"/>
  <c r="O19" i="2"/>
  <c r="O20" i="2"/>
  <c r="O21" i="2"/>
  <c r="O22" i="2"/>
  <c r="O23" i="2"/>
  <c r="O24" i="2"/>
  <c r="O25" i="2"/>
  <c r="O26" i="2"/>
  <c r="O27" i="2"/>
  <c r="O36" i="2"/>
  <c r="O37" i="2"/>
  <c r="O38" i="2"/>
  <c r="O39" i="2"/>
  <c r="O14" i="2"/>
  <c r="E15" i="2" l="1"/>
  <c r="E16" i="2" l="1"/>
  <c r="E17" i="2" l="1"/>
  <c r="E18" i="2" l="1"/>
  <c r="E19" i="2" l="1"/>
  <c r="E20" i="2" l="1"/>
  <c r="E21" i="2" l="1"/>
  <c r="E22" i="2" l="1"/>
  <c r="E23" i="2" l="1"/>
  <c r="E24" i="2" l="1"/>
  <c r="E25" i="2" l="1"/>
  <c r="E26" i="2" l="1"/>
  <c r="E27" i="2" l="1"/>
  <c r="E28" i="2" l="1"/>
  <c r="E32" i="2"/>
  <c r="E33" i="2" l="1"/>
  <c r="E29" i="2"/>
  <c r="E35" i="2" l="1"/>
  <c r="E34" i="2"/>
  <c r="E30" i="2"/>
  <c r="E31" i="2" l="1"/>
  <c r="E36" i="2" l="1"/>
  <c r="E37" i="2" l="1"/>
  <c r="E38" i="2" l="1"/>
  <c r="E39" i="2"/>
  <c r="E40" i="2" l="1"/>
  <c r="O40" i="2"/>
  <c r="K6" i="2" l="1"/>
</calcChain>
</file>

<file path=xl/sharedStrings.xml><?xml version="1.0" encoding="utf-8"?>
<sst xmlns="http://schemas.openxmlformats.org/spreadsheetml/2006/main" count="60" uniqueCount="46">
  <si>
    <t>ECI/NAME</t>
  </si>
  <si>
    <t>DATE PREPARED</t>
  </si>
  <si>
    <t>LODGING PAID BY CASUAL/MISCELLANEOUS EXPENSES (Baggage Fees, Airport Parking) PAID BY CASUAL</t>
  </si>
  <si>
    <t>INCIDENT NAME</t>
  </si>
  <si>
    <r>
      <t>MAY ENTER ON OF-288</t>
    </r>
    <r>
      <rPr>
        <b/>
        <i/>
        <sz val="11"/>
        <color theme="1"/>
        <rFont val="Calibri"/>
        <family val="2"/>
        <scheme val="minor"/>
      </rPr>
      <t xml:space="preserve"> if</t>
    </r>
    <r>
      <rPr>
        <b/>
        <i/>
        <sz val="11"/>
        <color rgb="FFFF0000"/>
        <rFont val="Calibri"/>
        <family val="2"/>
        <scheme val="minor"/>
      </rPr>
      <t xml:space="preserve"> incident assignment is 30 days or less, excluding travel days</t>
    </r>
    <r>
      <rPr>
        <sz val="11"/>
        <color theme="1"/>
        <rFont val="Calibri"/>
        <family val="2"/>
        <scheme val="minor"/>
      </rPr>
      <t xml:space="preserve">.  ATTACH RECEIPTS TO OF-288 BEFORE SUBMISSION TO ASC-IF. CASUAL MAY TAKE </t>
    </r>
    <r>
      <rPr>
        <b/>
        <sz val="11"/>
        <color indexed="8"/>
        <rFont val="Calibri"/>
        <family val="2"/>
      </rPr>
      <t>ALL</t>
    </r>
    <r>
      <rPr>
        <sz val="11"/>
        <color theme="1"/>
        <rFont val="Calibri"/>
        <family val="2"/>
        <scheme val="minor"/>
      </rPr>
      <t xml:space="preserve"> EXPENSES (INCLUDING PER DIEM) BACK TO HIRING UNIT FOR GOVTRIP OR OF-288 SUBMISSION. DO NOT ENTER ON OF-288 IF LODGING EXCEEDS MAXIMUM ALLOWABLE RATE FOR AREA  </t>
    </r>
  </si>
  <si>
    <t>Lodging/Camp Location (City/County)</t>
  </si>
  <si>
    <t>ACCOUNTING CODE</t>
  </si>
  <si>
    <t>"P", "H", "F", "S", "W"</t>
  </si>
  <si>
    <t>TOTAL TRAVEL</t>
  </si>
  <si>
    <t>ORANGE CELLS - ENTER INFORMATION AS NEEDED.</t>
  </si>
  <si>
    <t>WHITE CELLS - DO NOT ENTER INFORMATION IN WHITE CELLS.</t>
  </si>
  <si>
    <t xml:space="preserve">POV MILEAGE </t>
  </si>
  <si>
    <t>PER DIEM ALLOWANCE - FY2023</t>
  </si>
  <si>
    <r>
      <rPr>
        <b/>
        <sz val="11"/>
        <color theme="1"/>
        <rFont val="Calibri"/>
        <family val="2"/>
        <scheme val="minor"/>
      </rPr>
      <t xml:space="preserve"> LODGING PAID BY CASUA</t>
    </r>
    <r>
      <rPr>
        <b/>
        <sz val="12"/>
        <color theme="1"/>
        <rFont val="Calibri"/>
        <family val="2"/>
        <scheme val="minor"/>
      </rPr>
      <t xml:space="preserve">L        </t>
    </r>
  </si>
  <si>
    <t>MISC EXPENSES</t>
  </si>
  <si>
    <t>Date mm/dd/yy</t>
  </si>
  <si>
    <t># Miles</t>
  </si>
  <si>
    <t>Mileage Rate</t>
  </si>
  <si>
    <t>Total</t>
  </si>
  <si>
    <t>Full (1) or Partial (.75) Allowance</t>
  </si>
  <si>
    <t xml:space="preserve">M&amp;IE Rate </t>
  </si>
  <si>
    <t>Breakfast Provided</t>
  </si>
  <si>
    <t>Lunch Provided</t>
  </si>
  <si>
    <t>Dinner Provided</t>
  </si>
  <si>
    <t>Incidental Rate</t>
  </si>
  <si>
    <t>Total Allowance</t>
  </si>
  <si>
    <t>Room Rate</t>
  </si>
  <si>
    <t>Tax</t>
  </si>
  <si>
    <t>Description</t>
  </si>
  <si>
    <t>TOTAL</t>
  </si>
  <si>
    <t>Comments:
PER DIEM RATES: https://www.gsa.gov/travel/plan-book/per-diem-rates
ALASKA RATES: https://www.defensetravel.dod.mil/pdcgi/pd-rates/opdrates5ap.cgi?country=ALASKA&amp;date=01-01-24&amp;military=YES&amp;submit2=CALCULATE</t>
  </si>
  <si>
    <t>M&amp;IE Total</t>
  </si>
  <si>
    <t>Breakfast</t>
  </si>
  <si>
    <t>Lunch</t>
  </si>
  <si>
    <t>Dinner</t>
  </si>
  <si>
    <t>Incidentals</t>
  </si>
  <si>
    <t>75% M&amp;IE Total (first and last day)</t>
  </si>
  <si>
    <t>EXAMPLES</t>
  </si>
  <si>
    <t>First Day - less dinner proivded</t>
  </si>
  <si>
    <t>MI&amp;E Total</t>
  </si>
  <si>
    <t>REVISED PER DIEM</t>
  </si>
  <si>
    <t>Last Day - Less breakfast provided</t>
  </si>
  <si>
    <t>First Day - less lunch &amp; dinner provided</t>
  </si>
  <si>
    <t>Note: Cannot be less than Incidental Rate of $5.00</t>
  </si>
  <si>
    <t xml:space="preserve">Last Day - less breakfast &amp; lunch provided </t>
  </si>
  <si>
    <t>2026 M&amp;IE Breakdown - STANDARD CONUS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</si>
</sst>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m/d/yy;@"/>
    <numFmt numFmtId="165" formatCode="0.000"/>
    <numFmt numFmtId="166" formatCode="&quot;$&quot;#,##0.00"/>
    <numFmt numFmtId="167" formatCode="&quot;$&quot;#,##0.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gray125">
        <bgColor theme="0" tint="-0.24997711111789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1" fillId="0" borderId="1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165" fontId="1" fillId="0" borderId="1" xfId="0" applyNumberFormat="1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7" fillId="5" borderId="13" xfId="0" applyFont="1" applyFill="1" applyBorder="1" applyAlignment="1">
      <alignment horizontal="left" vertical="center"/>
    </xf>
    <xf numFmtId="8" fontId="7" fillId="5" borderId="14" xfId="0" applyNumberFormat="1" applyFont="1" applyFill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8" fontId="8" fillId="0" borderId="16" xfId="0" applyNumberFormat="1" applyFont="1" applyBorder="1" applyAlignment="1">
      <alignment horizontal="right" vertical="center"/>
    </xf>
    <xf numFmtId="0" fontId="7" fillId="5" borderId="15" xfId="0" applyFont="1" applyFill="1" applyBorder="1" applyAlignment="1">
      <alignment horizontal="left" vertical="center"/>
    </xf>
    <xf numFmtId="8" fontId="8" fillId="5" borderId="16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center" vertical="center" wrapText="1"/>
    </xf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4" fontId="1" fillId="2" borderId="26" xfId="0" applyNumberFormat="1" applyFont="1" applyFill="1" applyBorder="1"/>
    <xf numFmtId="4" fontId="1" fillId="0" borderId="27" xfId="0" applyNumberFormat="1" applyFont="1" applyBorder="1"/>
    <xf numFmtId="164" fontId="0" fillId="0" borderId="28" xfId="0" applyNumberFormat="1" applyBorder="1"/>
    <xf numFmtId="4" fontId="0" fillId="0" borderId="29" xfId="0" applyNumberFormat="1" applyBorder="1"/>
    <xf numFmtId="0" fontId="1" fillId="0" borderId="24" xfId="0" applyFont="1" applyBorder="1" applyAlignment="1">
      <alignment horizontal="center" wrapText="1"/>
    </xf>
    <xf numFmtId="0" fontId="2" fillId="4" borderId="2" xfId="0" applyFont="1" applyFill="1" applyBorder="1"/>
    <xf numFmtId="0" fontId="0" fillId="4" borderId="3" xfId="0" applyFill="1" applyBorder="1"/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164" fontId="1" fillId="4" borderId="26" xfId="0" applyNumberFormat="1" applyFont="1" applyFill="1" applyBorder="1" applyProtection="1">
      <protection locked="0"/>
    </xf>
    <xf numFmtId="3" fontId="1" fillId="4" borderId="1" xfId="0" applyNumberFormat="1" applyFont="1" applyFill="1" applyBorder="1" applyProtection="1">
      <protection locked="0"/>
    </xf>
    <xf numFmtId="2" fontId="1" fillId="4" borderId="26" xfId="0" applyNumberFormat="1" applyFont="1" applyFill="1" applyBorder="1" applyProtection="1">
      <protection locked="0"/>
    </xf>
    <xf numFmtId="166" fontId="1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Protection="1">
      <protection locked="0"/>
    </xf>
    <xf numFmtId="4" fontId="1" fillId="4" borderId="1" xfId="0" applyNumberFormat="1" applyFont="1" applyFill="1" applyBorder="1" applyProtection="1">
      <protection locked="0"/>
    </xf>
    <xf numFmtId="0" fontId="1" fillId="0" borderId="3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4" borderId="37" xfId="0" applyFont="1" applyFill="1" applyBorder="1" applyAlignment="1" applyProtection="1">
      <alignment horizontal="center"/>
      <protection locked="0"/>
    </xf>
    <xf numFmtId="4" fontId="1" fillId="4" borderId="2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 vertical="center" wrapText="1"/>
    </xf>
    <xf numFmtId="14" fontId="1" fillId="2" borderId="37" xfId="0" applyNumberFormat="1" applyFont="1" applyFill="1" applyBorder="1"/>
    <xf numFmtId="4" fontId="1" fillId="0" borderId="2" xfId="0" applyNumberFormat="1" applyFont="1" applyBorder="1"/>
    <xf numFmtId="4" fontId="0" fillId="0" borderId="41" xfId="0" applyNumberFormat="1" applyBorder="1"/>
    <xf numFmtId="2" fontId="1" fillId="0" borderId="28" xfId="0" applyNumberFormat="1" applyFont="1" applyBorder="1"/>
    <xf numFmtId="2" fontId="1" fillId="0" borderId="44" xfId="0" applyNumberFormat="1" applyFont="1" applyBorder="1"/>
    <xf numFmtId="167" fontId="1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19" xfId="0" applyFont="1" applyFill="1" applyBorder="1" applyAlignment="1">
      <alignment vertical="center"/>
    </xf>
    <xf numFmtId="0" fontId="12" fillId="6" borderId="20" xfId="0" applyFont="1" applyFill="1" applyBorder="1" applyAlignment="1">
      <alignment vertical="center"/>
    </xf>
    <xf numFmtId="0" fontId="13" fillId="0" borderId="0" xfId="0" applyFont="1"/>
    <xf numFmtId="8" fontId="0" fillId="0" borderId="1" xfId="0" applyNumberFormat="1" applyBorder="1"/>
    <xf numFmtId="8" fontId="0" fillId="7" borderId="1" xfId="0" applyNumberFormat="1" applyFill="1" applyBorder="1"/>
    <xf numFmtId="0" fontId="5" fillId="0" borderId="1" xfId="0" applyFont="1" applyBorder="1"/>
    <xf numFmtId="0" fontId="5" fillId="7" borderId="1" xfId="0" applyFont="1" applyFill="1" applyBorder="1"/>
    <xf numFmtId="14" fontId="1" fillId="2" borderId="41" xfId="0" applyNumberFormat="1" applyFont="1" applyFill="1" applyBorder="1" applyAlignment="1">
      <alignment horizontal="center"/>
    </xf>
    <xf numFmtId="14" fontId="1" fillId="2" borderId="37" xfId="0" applyNumberFormat="1" applyFont="1" applyFill="1" applyBorder="1" applyAlignment="1">
      <alignment horizontal="center"/>
    </xf>
    <xf numFmtId="14" fontId="1" fillId="2" borderId="38" xfId="0" applyNumberFormat="1" applyFont="1" applyFill="1" applyBorder="1" applyAlignment="1">
      <alignment horizontal="center"/>
    </xf>
    <xf numFmtId="14" fontId="1" fillId="2" borderId="39" xfId="0" applyNumberFormat="1" applyFont="1" applyFill="1" applyBorder="1" applyAlignment="1">
      <alignment horizontal="center"/>
    </xf>
    <xf numFmtId="14" fontId="1" fillId="2" borderId="40" xfId="0" applyNumberFormat="1" applyFont="1" applyFill="1" applyBorder="1" applyAlignment="1">
      <alignment horizontal="center"/>
    </xf>
    <xf numFmtId="14" fontId="1" fillId="2" borderId="41" xfId="0" applyNumberFormat="1" applyFont="1" applyFill="1" applyBorder="1" applyAlignment="1">
      <alignment horizontal="center"/>
    </xf>
    <xf numFmtId="14" fontId="1" fillId="2" borderId="42" xfId="0" applyNumberFormat="1" applyFont="1" applyFill="1" applyBorder="1" applyAlignment="1">
      <alignment horizontal="center"/>
    </xf>
    <xf numFmtId="14" fontId="1" fillId="2" borderId="43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35" xfId="0" applyBorder="1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164" fontId="0" fillId="3" borderId="7" xfId="0" applyNumberFormat="1" applyFill="1" applyBorder="1" applyAlignment="1">
      <alignment horizontal="left" vertical="top" wrapText="1"/>
    </xf>
    <xf numFmtId="164" fontId="0" fillId="3" borderId="5" xfId="0" applyNumberFormat="1" applyFill="1" applyBorder="1" applyAlignment="1">
      <alignment horizontal="left" vertical="top" wrapText="1"/>
    </xf>
    <xf numFmtId="164" fontId="0" fillId="3" borderId="8" xfId="0" applyNumberFormat="1" applyFill="1" applyBorder="1" applyAlignment="1">
      <alignment horizontal="left" vertical="top" wrapText="1"/>
    </xf>
    <xf numFmtId="164" fontId="0" fillId="3" borderId="9" xfId="0" applyNumberFormat="1" applyFill="1" applyBorder="1" applyAlignment="1">
      <alignment horizontal="left" vertical="top" wrapText="1"/>
    </xf>
    <xf numFmtId="164" fontId="0" fillId="3" borderId="0" xfId="0" applyNumberFormat="1" applyFill="1" applyAlignment="1">
      <alignment horizontal="left" vertical="top" wrapText="1"/>
    </xf>
    <xf numFmtId="164" fontId="0" fillId="3" borderId="10" xfId="0" applyNumberForma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6" fontId="11" fillId="6" borderId="19" xfId="0" applyNumberFormat="1" applyFont="1" applyFill="1" applyBorder="1" applyAlignment="1">
      <alignment horizontal="center" vertical="center"/>
    </xf>
    <xf numFmtId="166" fontId="11" fillId="6" borderId="1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5"/>
  <sheetViews>
    <sheetView tabSelected="1" topLeftCell="A9" zoomScale="80" zoomScaleNormal="80" workbookViewId="0">
      <selection activeCell="G14" sqref="G14"/>
    </sheetView>
  </sheetViews>
  <sheetFormatPr defaultRowHeight="15" x14ac:dyDescent="0.25"/>
  <cols>
    <col min="1" max="1" width="1.42578125" customWidth="1"/>
    <col min="2" max="2" width="11.7109375" customWidth="1"/>
    <col min="3" max="3" width="5.85546875" customWidth="1"/>
    <col min="4" max="4" width="8.140625" customWidth="1"/>
    <col min="5" max="5" width="11.28515625" customWidth="1"/>
    <col min="6" max="6" width="9.5703125" customWidth="1"/>
    <col min="7" max="7" width="7" customWidth="1"/>
    <col min="8" max="8" width="10.5703125" customWidth="1"/>
    <col min="9" max="9" width="8.7109375" customWidth="1"/>
    <col min="10" max="10" width="8.42578125" customWidth="1"/>
    <col min="11" max="11" width="10.140625" customWidth="1"/>
    <col min="12" max="12" width="11.42578125" customWidth="1"/>
    <col min="13" max="13" width="9.140625" customWidth="1"/>
    <col min="15" max="15" width="11.140625" customWidth="1"/>
    <col min="16" max="16" width="16.140625" customWidth="1"/>
    <col min="17" max="17" width="11.7109375" customWidth="1"/>
  </cols>
  <sheetData>
    <row r="1" spans="2:17" ht="15.75" customHeight="1" x14ac:dyDescent="0.25">
      <c r="B1" s="4" t="s">
        <v>0</v>
      </c>
      <c r="C1" s="86"/>
      <c r="D1" s="86"/>
      <c r="E1" s="86"/>
      <c r="F1" s="86"/>
      <c r="G1" s="86"/>
      <c r="I1" s="17" t="s">
        <v>1</v>
      </c>
      <c r="K1" s="86"/>
      <c r="L1" s="86"/>
      <c r="M1" s="87"/>
      <c r="N1" s="77" t="s">
        <v>2</v>
      </c>
      <c r="O1" s="78"/>
      <c r="P1" s="78"/>
      <c r="Q1" s="79"/>
    </row>
    <row r="2" spans="2:17" ht="15" customHeight="1" x14ac:dyDescent="0.25">
      <c r="N2" s="80"/>
      <c r="O2" s="81"/>
      <c r="P2" s="81"/>
      <c r="Q2" s="82"/>
    </row>
    <row r="3" spans="2:17" ht="15.75" customHeight="1" x14ac:dyDescent="0.25">
      <c r="B3" s="4" t="s">
        <v>3</v>
      </c>
      <c r="E3" s="86"/>
      <c r="F3" s="86"/>
      <c r="G3" s="86"/>
      <c r="I3" s="86"/>
      <c r="J3" s="86"/>
      <c r="K3" s="86"/>
      <c r="L3" s="86"/>
      <c r="N3" s="71" t="s">
        <v>4</v>
      </c>
      <c r="O3" s="72"/>
      <c r="P3" s="72"/>
      <c r="Q3" s="73"/>
    </row>
    <row r="4" spans="2:17" x14ac:dyDescent="0.25">
      <c r="I4" t="s">
        <v>5</v>
      </c>
      <c r="N4" s="74"/>
      <c r="O4" s="75"/>
      <c r="P4" s="75"/>
      <c r="Q4" s="76"/>
    </row>
    <row r="5" spans="2:17" ht="16.5" thickBot="1" x14ac:dyDescent="0.3">
      <c r="B5" s="4" t="s">
        <v>6</v>
      </c>
      <c r="E5" s="86"/>
      <c r="F5" s="86"/>
      <c r="G5" s="86"/>
      <c r="N5" s="74"/>
      <c r="O5" s="75"/>
      <c r="P5" s="75"/>
      <c r="Q5" s="76"/>
    </row>
    <row r="6" spans="2:17" ht="20.25" customHeight="1" thickBot="1" x14ac:dyDescent="0.3">
      <c r="B6" s="4" t="s">
        <v>7</v>
      </c>
      <c r="E6" s="5"/>
      <c r="F6" s="5"/>
      <c r="G6" s="5"/>
      <c r="I6" s="47" t="s">
        <v>8</v>
      </c>
      <c r="J6" s="48"/>
      <c r="K6" s="95">
        <f>E40+L40+O40+Q40</f>
        <v>0</v>
      </c>
      <c r="L6" s="96"/>
      <c r="N6" s="74"/>
      <c r="O6" s="75"/>
      <c r="P6" s="75"/>
      <c r="Q6" s="76"/>
    </row>
    <row r="7" spans="2:17" ht="15.75" x14ac:dyDescent="0.25">
      <c r="B7" s="4"/>
      <c r="E7" s="5"/>
      <c r="F7" s="5"/>
      <c r="G7" s="5"/>
      <c r="N7" s="74"/>
      <c r="O7" s="75"/>
      <c r="P7" s="75"/>
      <c r="Q7" s="76"/>
    </row>
    <row r="8" spans="2:17" ht="15.75" x14ac:dyDescent="0.25">
      <c r="B8" s="26" t="s">
        <v>9</v>
      </c>
      <c r="C8" s="27"/>
      <c r="D8" s="27"/>
      <c r="E8" s="28"/>
      <c r="F8" s="29"/>
      <c r="G8" s="29"/>
      <c r="N8" s="74"/>
      <c r="O8" s="75"/>
      <c r="P8" s="75"/>
      <c r="Q8" s="76"/>
    </row>
    <row r="9" spans="2:17" ht="15.75" x14ac:dyDescent="0.25">
      <c r="B9" s="7" t="s">
        <v>10</v>
      </c>
      <c r="C9" s="8"/>
      <c r="D9" s="8"/>
      <c r="E9" s="8"/>
      <c r="F9" s="8"/>
      <c r="G9" s="9"/>
      <c r="H9" s="9"/>
      <c r="N9" s="74"/>
      <c r="O9" s="75"/>
      <c r="P9" s="75"/>
      <c r="Q9" s="76"/>
    </row>
    <row r="10" spans="2:17" ht="4.1500000000000004" customHeight="1" thickBot="1" x14ac:dyDescent="0.3">
      <c r="B10" s="4"/>
      <c r="N10" s="74"/>
      <c r="O10" s="75"/>
      <c r="P10" s="75"/>
      <c r="Q10" s="76"/>
    </row>
    <row r="11" spans="2:17" s="1" customFormat="1" ht="48" customHeight="1" thickBot="1" x14ac:dyDescent="0.3">
      <c r="B11" s="90" t="s">
        <v>11</v>
      </c>
      <c r="C11" s="91"/>
      <c r="D11" s="91"/>
      <c r="E11" s="92"/>
      <c r="F11" s="93" t="s">
        <v>12</v>
      </c>
      <c r="G11" s="94"/>
      <c r="H11" s="94"/>
      <c r="I11" s="94"/>
      <c r="J11" s="94"/>
      <c r="K11" s="94"/>
      <c r="L11" s="94"/>
      <c r="M11" s="83" t="s">
        <v>13</v>
      </c>
      <c r="N11" s="84"/>
      <c r="O11" s="85"/>
      <c r="P11" s="88" t="s">
        <v>14</v>
      </c>
      <c r="Q11" s="89"/>
    </row>
    <row r="12" spans="2:17" s="2" customFormat="1" ht="53.45" customHeight="1" x14ac:dyDescent="0.2">
      <c r="B12" s="19" t="s">
        <v>15</v>
      </c>
      <c r="C12" s="16" t="s">
        <v>16</v>
      </c>
      <c r="D12" s="16" t="s">
        <v>17</v>
      </c>
      <c r="E12" s="20" t="s">
        <v>18</v>
      </c>
      <c r="F12" s="19" t="s">
        <v>19</v>
      </c>
      <c r="G12" s="16" t="s">
        <v>20</v>
      </c>
      <c r="H12" s="16" t="s">
        <v>21</v>
      </c>
      <c r="I12" s="16" t="s">
        <v>22</v>
      </c>
      <c r="J12" s="16" t="s">
        <v>23</v>
      </c>
      <c r="K12" s="16" t="s">
        <v>24</v>
      </c>
      <c r="L12" s="40" t="s">
        <v>25</v>
      </c>
      <c r="M12" s="25" t="s">
        <v>26</v>
      </c>
      <c r="N12" s="16" t="s">
        <v>27</v>
      </c>
      <c r="O12" s="20" t="s">
        <v>18</v>
      </c>
      <c r="P12" s="36" t="s">
        <v>28</v>
      </c>
      <c r="Q12" s="37" t="s">
        <v>18</v>
      </c>
    </row>
    <row r="13" spans="2:17" s="2" customFormat="1" x14ac:dyDescent="0.2">
      <c r="B13" s="55"/>
      <c r="C13" s="63"/>
      <c r="D13" s="46">
        <v>0.72499999999999998</v>
      </c>
      <c r="E13" s="21"/>
      <c r="F13" s="55"/>
      <c r="G13" s="64"/>
      <c r="H13" s="64"/>
      <c r="I13" s="64"/>
      <c r="J13" s="63"/>
      <c r="K13" s="33">
        <v>5</v>
      </c>
      <c r="L13" s="41"/>
      <c r="M13" s="55"/>
      <c r="N13" s="64"/>
      <c r="O13" s="56"/>
      <c r="P13" s="55"/>
      <c r="Q13" s="56"/>
    </row>
    <row r="14" spans="2:17" x14ac:dyDescent="0.25">
      <c r="B14" s="30"/>
      <c r="C14" s="31"/>
      <c r="D14" s="6">
        <f>IF(C14&gt;0,$D$13,0)</f>
        <v>0</v>
      </c>
      <c r="E14" s="22">
        <f>SUM(C14*D14)</f>
        <v>0</v>
      </c>
      <c r="F14" s="32"/>
      <c r="G14" s="35"/>
      <c r="H14" s="35"/>
      <c r="I14" s="35"/>
      <c r="J14" s="35"/>
      <c r="K14" s="3">
        <f>IF(F14&gt;0,$K$13,0)</f>
        <v>0</v>
      </c>
      <c r="L14" s="42">
        <f>IF(SUM((G14*F14)-H14-I14-J14)&lt;$K$13,K14,SUM((G14*F14)-H14-I14-J14))</f>
        <v>0</v>
      </c>
      <c r="M14" s="34"/>
      <c r="N14" s="35"/>
      <c r="O14" s="22">
        <f>SUM(M14:N14)</f>
        <v>0</v>
      </c>
      <c r="P14" s="38"/>
      <c r="Q14" s="39"/>
    </row>
    <row r="15" spans="2:17" x14ac:dyDescent="0.25">
      <c r="B15" s="30"/>
      <c r="C15" s="31"/>
      <c r="D15" s="6">
        <f>IF(C15&gt;0,$D$13,0)</f>
        <v>0</v>
      </c>
      <c r="E15" s="22">
        <f t="shared" ref="E15:E39" si="0">SUM(C15*D15)</f>
        <v>0</v>
      </c>
      <c r="F15" s="32"/>
      <c r="G15" s="35"/>
      <c r="H15" s="35"/>
      <c r="I15" s="35"/>
      <c r="J15" s="35"/>
      <c r="K15" s="3">
        <f t="shared" ref="K15:K39" si="1">IF(F15&gt;0,$K$13,0)</f>
        <v>0</v>
      </c>
      <c r="L15" s="42">
        <f t="shared" ref="L15:L39" si="2">IF(SUM((G15*F15)-H15-I15-J15)&lt;$K$13,K15,SUM((G15*F15)-H15-I15-J15))</f>
        <v>0</v>
      </c>
      <c r="M15" s="34"/>
      <c r="N15" s="35"/>
      <c r="O15" s="22">
        <f>SUM(M15:N15)</f>
        <v>0</v>
      </c>
      <c r="P15" s="38"/>
      <c r="Q15" s="39"/>
    </row>
    <row r="16" spans="2:17" x14ac:dyDescent="0.25">
      <c r="B16" s="30"/>
      <c r="C16" s="31"/>
      <c r="D16" s="6">
        <f t="shared" ref="D16:D39" si="3">IF(C16&gt;0,$D$13,0)</f>
        <v>0</v>
      </c>
      <c r="E16" s="22">
        <f t="shared" si="0"/>
        <v>0</v>
      </c>
      <c r="F16" s="32"/>
      <c r="G16" s="35"/>
      <c r="H16" s="35"/>
      <c r="I16" s="35"/>
      <c r="J16" s="35"/>
      <c r="K16" s="3">
        <f t="shared" si="1"/>
        <v>0</v>
      </c>
      <c r="L16" s="42">
        <f t="shared" si="2"/>
        <v>0</v>
      </c>
      <c r="M16" s="34"/>
      <c r="N16" s="35"/>
      <c r="O16" s="22">
        <f t="shared" ref="O16:O39" si="4">SUM(M16:N16)</f>
        <v>0</v>
      </c>
      <c r="P16" s="38"/>
      <c r="Q16" s="39"/>
    </row>
    <row r="17" spans="2:17" x14ac:dyDescent="0.25">
      <c r="B17" s="30"/>
      <c r="C17" s="31"/>
      <c r="D17" s="6">
        <f t="shared" si="3"/>
        <v>0</v>
      </c>
      <c r="E17" s="22">
        <f t="shared" si="0"/>
        <v>0</v>
      </c>
      <c r="F17" s="32"/>
      <c r="G17" s="35"/>
      <c r="H17" s="35"/>
      <c r="I17" s="35"/>
      <c r="J17" s="35"/>
      <c r="K17" s="3">
        <f t="shared" si="1"/>
        <v>0</v>
      </c>
      <c r="L17" s="42">
        <f t="shared" si="2"/>
        <v>0</v>
      </c>
      <c r="M17" s="34"/>
      <c r="N17" s="35"/>
      <c r="O17" s="22">
        <f t="shared" si="4"/>
        <v>0</v>
      </c>
      <c r="P17" s="38"/>
      <c r="Q17" s="39"/>
    </row>
    <row r="18" spans="2:17" x14ac:dyDescent="0.25">
      <c r="B18" s="30"/>
      <c r="C18" s="31"/>
      <c r="D18" s="6">
        <f t="shared" si="3"/>
        <v>0</v>
      </c>
      <c r="E18" s="22">
        <f t="shared" si="0"/>
        <v>0</v>
      </c>
      <c r="F18" s="32"/>
      <c r="G18" s="35"/>
      <c r="H18" s="35"/>
      <c r="I18" s="35"/>
      <c r="J18" s="35"/>
      <c r="K18" s="3">
        <f t="shared" si="1"/>
        <v>0</v>
      </c>
      <c r="L18" s="42">
        <f t="shared" si="2"/>
        <v>0</v>
      </c>
      <c r="M18" s="34"/>
      <c r="N18" s="35"/>
      <c r="O18" s="22">
        <f t="shared" si="4"/>
        <v>0</v>
      </c>
      <c r="P18" s="38"/>
      <c r="Q18" s="39"/>
    </row>
    <row r="19" spans="2:17" x14ac:dyDescent="0.25">
      <c r="B19" s="30"/>
      <c r="C19" s="31"/>
      <c r="D19" s="6">
        <f t="shared" si="3"/>
        <v>0</v>
      </c>
      <c r="E19" s="22">
        <f t="shared" si="0"/>
        <v>0</v>
      </c>
      <c r="F19" s="32"/>
      <c r="G19" s="35"/>
      <c r="H19" s="35"/>
      <c r="I19" s="35"/>
      <c r="J19" s="35"/>
      <c r="K19" s="3">
        <f t="shared" si="1"/>
        <v>0</v>
      </c>
      <c r="L19" s="42">
        <f t="shared" si="2"/>
        <v>0</v>
      </c>
      <c r="M19" s="34"/>
      <c r="N19" s="35"/>
      <c r="O19" s="22">
        <f t="shared" si="4"/>
        <v>0</v>
      </c>
      <c r="P19" s="38"/>
      <c r="Q19" s="39"/>
    </row>
    <row r="20" spans="2:17" x14ac:dyDescent="0.25">
      <c r="B20" s="30"/>
      <c r="C20" s="31"/>
      <c r="D20" s="6">
        <f t="shared" si="3"/>
        <v>0</v>
      </c>
      <c r="E20" s="22">
        <f t="shared" si="0"/>
        <v>0</v>
      </c>
      <c r="F20" s="32"/>
      <c r="G20" s="35"/>
      <c r="H20" s="35"/>
      <c r="I20" s="35"/>
      <c r="J20" s="35"/>
      <c r="K20" s="3">
        <f t="shared" si="1"/>
        <v>0</v>
      </c>
      <c r="L20" s="42">
        <f t="shared" si="2"/>
        <v>0</v>
      </c>
      <c r="M20" s="34"/>
      <c r="N20" s="35"/>
      <c r="O20" s="22">
        <f t="shared" si="4"/>
        <v>0</v>
      </c>
      <c r="P20" s="38"/>
      <c r="Q20" s="39"/>
    </row>
    <row r="21" spans="2:17" x14ac:dyDescent="0.25">
      <c r="B21" s="30"/>
      <c r="C21" s="31"/>
      <c r="D21" s="6">
        <f t="shared" si="3"/>
        <v>0</v>
      </c>
      <c r="E21" s="22">
        <f t="shared" si="0"/>
        <v>0</v>
      </c>
      <c r="F21" s="32"/>
      <c r="G21" s="35"/>
      <c r="H21" s="35"/>
      <c r="I21" s="35"/>
      <c r="J21" s="35"/>
      <c r="K21" s="3">
        <f t="shared" si="1"/>
        <v>0</v>
      </c>
      <c r="L21" s="42">
        <f>IF(SUM((G21*F21)-H21-I21-J21)&lt;$K$13,K21,SUM((G21*F21)-H21-I21-J21))</f>
        <v>0</v>
      </c>
      <c r="M21" s="34"/>
      <c r="N21" s="35"/>
      <c r="O21" s="22">
        <f t="shared" si="4"/>
        <v>0</v>
      </c>
      <c r="P21" s="38"/>
      <c r="Q21" s="39"/>
    </row>
    <row r="22" spans="2:17" x14ac:dyDescent="0.25">
      <c r="B22" s="30"/>
      <c r="C22" s="31"/>
      <c r="D22" s="6">
        <f t="shared" si="3"/>
        <v>0</v>
      </c>
      <c r="E22" s="22">
        <f t="shared" si="0"/>
        <v>0</v>
      </c>
      <c r="F22" s="32"/>
      <c r="G22" s="35"/>
      <c r="H22" s="35"/>
      <c r="I22" s="35"/>
      <c r="J22" s="35"/>
      <c r="K22" s="3">
        <f t="shared" si="1"/>
        <v>0</v>
      </c>
      <c r="L22" s="42">
        <f t="shared" si="2"/>
        <v>0</v>
      </c>
      <c r="M22" s="34"/>
      <c r="N22" s="35"/>
      <c r="O22" s="22">
        <f t="shared" si="4"/>
        <v>0</v>
      </c>
      <c r="P22" s="38"/>
      <c r="Q22" s="39"/>
    </row>
    <row r="23" spans="2:17" x14ac:dyDescent="0.25">
      <c r="B23" s="30"/>
      <c r="C23" s="31"/>
      <c r="D23" s="6">
        <f t="shared" si="3"/>
        <v>0</v>
      </c>
      <c r="E23" s="22">
        <f t="shared" si="0"/>
        <v>0</v>
      </c>
      <c r="F23" s="32"/>
      <c r="G23" s="35"/>
      <c r="H23" s="35"/>
      <c r="I23" s="35"/>
      <c r="J23" s="35"/>
      <c r="K23" s="3">
        <f t="shared" si="1"/>
        <v>0</v>
      </c>
      <c r="L23" s="42">
        <f t="shared" si="2"/>
        <v>0</v>
      </c>
      <c r="M23" s="34"/>
      <c r="N23" s="35"/>
      <c r="O23" s="22">
        <f t="shared" si="4"/>
        <v>0</v>
      </c>
      <c r="P23" s="38"/>
      <c r="Q23" s="39"/>
    </row>
    <row r="24" spans="2:17" x14ac:dyDescent="0.25">
      <c r="B24" s="30"/>
      <c r="C24" s="31"/>
      <c r="D24" s="6">
        <f t="shared" si="3"/>
        <v>0</v>
      </c>
      <c r="E24" s="22">
        <f t="shared" si="0"/>
        <v>0</v>
      </c>
      <c r="F24" s="32"/>
      <c r="G24" s="35"/>
      <c r="H24" s="35"/>
      <c r="I24" s="35"/>
      <c r="J24" s="35"/>
      <c r="K24" s="3">
        <f t="shared" si="1"/>
        <v>0</v>
      </c>
      <c r="L24" s="42">
        <f t="shared" si="2"/>
        <v>0</v>
      </c>
      <c r="M24" s="34"/>
      <c r="N24" s="35"/>
      <c r="O24" s="22">
        <f t="shared" si="4"/>
        <v>0</v>
      </c>
      <c r="P24" s="38"/>
      <c r="Q24" s="39"/>
    </row>
    <row r="25" spans="2:17" x14ac:dyDescent="0.25">
      <c r="B25" s="30"/>
      <c r="C25" s="31"/>
      <c r="D25" s="6">
        <f t="shared" si="3"/>
        <v>0</v>
      </c>
      <c r="E25" s="22">
        <f t="shared" si="0"/>
        <v>0</v>
      </c>
      <c r="F25" s="32"/>
      <c r="G25" s="35"/>
      <c r="H25" s="35"/>
      <c r="I25" s="35"/>
      <c r="J25" s="35"/>
      <c r="K25" s="3">
        <f t="shared" si="1"/>
        <v>0</v>
      </c>
      <c r="L25" s="42">
        <f t="shared" si="2"/>
        <v>0</v>
      </c>
      <c r="M25" s="34"/>
      <c r="N25" s="35"/>
      <c r="O25" s="22">
        <f t="shared" si="4"/>
        <v>0</v>
      </c>
      <c r="P25" s="38"/>
      <c r="Q25" s="39"/>
    </row>
    <row r="26" spans="2:17" x14ac:dyDescent="0.25">
      <c r="B26" s="30"/>
      <c r="C26" s="31"/>
      <c r="D26" s="6">
        <f t="shared" si="3"/>
        <v>0</v>
      </c>
      <c r="E26" s="22">
        <f t="shared" si="0"/>
        <v>0</v>
      </c>
      <c r="F26" s="32"/>
      <c r="G26" s="35"/>
      <c r="H26" s="35"/>
      <c r="I26" s="35"/>
      <c r="J26" s="35"/>
      <c r="K26" s="3">
        <f t="shared" si="1"/>
        <v>0</v>
      </c>
      <c r="L26" s="42">
        <f t="shared" si="2"/>
        <v>0</v>
      </c>
      <c r="M26" s="34"/>
      <c r="N26" s="35"/>
      <c r="O26" s="22">
        <f t="shared" si="4"/>
        <v>0</v>
      </c>
      <c r="P26" s="38"/>
      <c r="Q26" s="39"/>
    </row>
    <row r="27" spans="2:17" ht="15" customHeight="1" x14ac:dyDescent="0.25">
      <c r="B27" s="30"/>
      <c r="C27" s="31"/>
      <c r="D27" s="6">
        <f t="shared" si="3"/>
        <v>0</v>
      </c>
      <c r="E27" s="22">
        <f t="shared" si="0"/>
        <v>0</v>
      </c>
      <c r="F27" s="32"/>
      <c r="G27" s="35"/>
      <c r="H27" s="35"/>
      <c r="I27" s="35"/>
      <c r="J27" s="35"/>
      <c r="K27" s="3">
        <f t="shared" si="1"/>
        <v>0</v>
      </c>
      <c r="L27" s="42">
        <f>IF(SUM((G27*F27)-H27-I27-J27)&lt;$K$13,K27,SUM((G27*F27)-H27-I27-J27))</f>
        <v>0</v>
      </c>
      <c r="M27" s="34"/>
      <c r="N27" s="35"/>
      <c r="O27" s="22">
        <f t="shared" si="4"/>
        <v>0</v>
      </c>
      <c r="P27" s="38"/>
      <c r="Q27" s="39"/>
    </row>
    <row r="28" spans="2:17" ht="15" customHeight="1" x14ac:dyDescent="0.25">
      <c r="B28" s="30"/>
      <c r="C28" s="31"/>
      <c r="D28" s="6">
        <f t="shared" si="3"/>
        <v>0</v>
      </c>
      <c r="E28" s="22">
        <f t="shared" ref="E28:E31" si="5">SUM(C28*D28)</f>
        <v>0</v>
      </c>
      <c r="F28" s="32"/>
      <c r="G28" s="35"/>
      <c r="H28" s="35"/>
      <c r="I28" s="35"/>
      <c r="J28" s="35"/>
      <c r="K28" s="3">
        <f t="shared" si="1"/>
        <v>0</v>
      </c>
      <c r="L28" s="42">
        <f t="shared" si="2"/>
        <v>0</v>
      </c>
      <c r="M28" s="34"/>
      <c r="N28" s="35"/>
      <c r="O28" s="22">
        <f t="shared" ref="O28:O35" si="6">SUM(M28:N28)</f>
        <v>0</v>
      </c>
      <c r="P28" s="38"/>
      <c r="Q28" s="39"/>
    </row>
    <row r="29" spans="2:17" ht="15" customHeight="1" x14ac:dyDescent="0.25">
      <c r="B29" s="30"/>
      <c r="C29" s="31"/>
      <c r="D29" s="6">
        <f t="shared" si="3"/>
        <v>0</v>
      </c>
      <c r="E29" s="22">
        <f t="shared" si="5"/>
        <v>0</v>
      </c>
      <c r="F29" s="32"/>
      <c r="G29" s="35"/>
      <c r="H29" s="35"/>
      <c r="I29" s="35"/>
      <c r="J29" s="35"/>
      <c r="K29" s="3">
        <f t="shared" si="1"/>
        <v>0</v>
      </c>
      <c r="L29" s="42">
        <f t="shared" si="2"/>
        <v>0</v>
      </c>
      <c r="M29" s="34"/>
      <c r="N29" s="35"/>
      <c r="O29" s="22">
        <f t="shared" si="6"/>
        <v>0</v>
      </c>
      <c r="P29" s="38"/>
      <c r="Q29" s="39"/>
    </row>
    <row r="30" spans="2:17" x14ac:dyDescent="0.25">
      <c r="B30" s="30"/>
      <c r="C30" s="31"/>
      <c r="D30" s="6">
        <f t="shared" si="3"/>
        <v>0</v>
      </c>
      <c r="E30" s="22">
        <f t="shared" si="5"/>
        <v>0</v>
      </c>
      <c r="F30" s="32"/>
      <c r="G30" s="35"/>
      <c r="H30" s="35"/>
      <c r="I30" s="35"/>
      <c r="J30" s="35"/>
      <c r="K30" s="3">
        <f t="shared" si="1"/>
        <v>0</v>
      </c>
      <c r="L30" s="42">
        <f t="shared" si="2"/>
        <v>0</v>
      </c>
      <c r="M30" s="34"/>
      <c r="N30" s="35"/>
      <c r="O30" s="22">
        <f t="shared" si="6"/>
        <v>0</v>
      </c>
      <c r="P30" s="38"/>
      <c r="Q30" s="39"/>
    </row>
    <row r="31" spans="2:17" x14ac:dyDescent="0.25">
      <c r="B31" s="30"/>
      <c r="C31" s="31"/>
      <c r="D31" s="6">
        <f t="shared" si="3"/>
        <v>0</v>
      </c>
      <c r="E31" s="22">
        <f t="shared" si="5"/>
        <v>0</v>
      </c>
      <c r="F31" s="32"/>
      <c r="G31" s="35"/>
      <c r="H31" s="35"/>
      <c r="I31" s="35"/>
      <c r="J31" s="35"/>
      <c r="K31" s="3">
        <f t="shared" si="1"/>
        <v>0</v>
      </c>
      <c r="L31" s="42">
        <f t="shared" si="2"/>
        <v>0</v>
      </c>
      <c r="M31" s="34"/>
      <c r="N31" s="35"/>
      <c r="O31" s="22">
        <f t="shared" si="6"/>
        <v>0</v>
      </c>
      <c r="P31" s="38"/>
      <c r="Q31" s="39"/>
    </row>
    <row r="32" spans="2:17" x14ac:dyDescent="0.25">
      <c r="B32" s="30"/>
      <c r="C32" s="31"/>
      <c r="D32" s="6">
        <f t="shared" si="3"/>
        <v>0</v>
      </c>
      <c r="E32" s="22">
        <f t="shared" ref="E32:E35" si="7">SUM(C32*D32)</f>
        <v>0</v>
      </c>
      <c r="F32" s="32"/>
      <c r="G32" s="35"/>
      <c r="H32" s="35"/>
      <c r="I32" s="35"/>
      <c r="J32" s="35"/>
      <c r="K32" s="3">
        <f t="shared" si="1"/>
        <v>0</v>
      </c>
      <c r="L32" s="42">
        <f t="shared" si="2"/>
        <v>0</v>
      </c>
      <c r="M32" s="34"/>
      <c r="N32" s="35"/>
      <c r="O32" s="22">
        <f t="shared" si="6"/>
        <v>0</v>
      </c>
      <c r="P32" s="38"/>
      <c r="Q32" s="39"/>
    </row>
    <row r="33" spans="2:17" x14ac:dyDescent="0.25">
      <c r="B33" s="30"/>
      <c r="C33" s="31"/>
      <c r="D33" s="6">
        <f t="shared" si="3"/>
        <v>0</v>
      </c>
      <c r="E33" s="22">
        <f t="shared" si="7"/>
        <v>0</v>
      </c>
      <c r="F33" s="32"/>
      <c r="G33" s="35"/>
      <c r="H33" s="35"/>
      <c r="I33" s="35"/>
      <c r="J33" s="35"/>
      <c r="K33" s="3">
        <f t="shared" si="1"/>
        <v>0</v>
      </c>
      <c r="L33" s="42">
        <f t="shared" si="2"/>
        <v>0</v>
      </c>
      <c r="M33" s="34"/>
      <c r="N33" s="35"/>
      <c r="O33" s="22">
        <f t="shared" si="6"/>
        <v>0</v>
      </c>
      <c r="P33" s="38"/>
      <c r="Q33" s="39"/>
    </row>
    <row r="34" spans="2:17" x14ac:dyDescent="0.25">
      <c r="B34" s="30"/>
      <c r="C34" s="31"/>
      <c r="D34" s="6">
        <f t="shared" si="3"/>
        <v>0</v>
      </c>
      <c r="E34" s="22">
        <f t="shared" si="7"/>
        <v>0</v>
      </c>
      <c r="F34" s="32"/>
      <c r="G34" s="35"/>
      <c r="H34" s="35"/>
      <c r="I34" s="35"/>
      <c r="J34" s="35"/>
      <c r="K34" s="3">
        <f t="shared" si="1"/>
        <v>0</v>
      </c>
      <c r="L34" s="42">
        <f t="shared" si="2"/>
        <v>0</v>
      </c>
      <c r="M34" s="34"/>
      <c r="N34" s="35"/>
      <c r="O34" s="22">
        <f t="shared" si="6"/>
        <v>0</v>
      </c>
      <c r="P34" s="38"/>
      <c r="Q34" s="39"/>
    </row>
    <row r="35" spans="2:17" x14ac:dyDescent="0.25">
      <c r="B35" s="30"/>
      <c r="C35" s="31"/>
      <c r="D35" s="6">
        <f t="shared" si="3"/>
        <v>0</v>
      </c>
      <c r="E35" s="22">
        <f t="shared" si="7"/>
        <v>0</v>
      </c>
      <c r="F35" s="32"/>
      <c r="G35" s="35"/>
      <c r="H35" s="35"/>
      <c r="I35" s="35"/>
      <c r="J35" s="35"/>
      <c r="K35" s="3">
        <f t="shared" si="1"/>
        <v>0</v>
      </c>
      <c r="L35" s="42">
        <f t="shared" si="2"/>
        <v>0</v>
      </c>
      <c r="M35" s="34"/>
      <c r="N35" s="35"/>
      <c r="O35" s="22">
        <f t="shared" si="6"/>
        <v>0</v>
      </c>
      <c r="P35" s="38"/>
      <c r="Q35" s="39"/>
    </row>
    <row r="36" spans="2:17" s="1" customFormat="1" x14ac:dyDescent="0.2">
      <c r="B36" s="30"/>
      <c r="C36" s="31"/>
      <c r="D36" s="6">
        <f t="shared" si="3"/>
        <v>0</v>
      </c>
      <c r="E36" s="22">
        <f t="shared" si="0"/>
        <v>0</v>
      </c>
      <c r="F36" s="32"/>
      <c r="G36" s="35"/>
      <c r="H36" s="35"/>
      <c r="I36" s="35"/>
      <c r="J36" s="35"/>
      <c r="K36" s="3">
        <f t="shared" si="1"/>
        <v>0</v>
      </c>
      <c r="L36" s="42">
        <f t="shared" si="2"/>
        <v>0</v>
      </c>
      <c r="M36" s="34"/>
      <c r="N36" s="35"/>
      <c r="O36" s="22">
        <f t="shared" si="4"/>
        <v>0</v>
      </c>
      <c r="P36" s="38"/>
      <c r="Q36" s="39"/>
    </row>
    <row r="37" spans="2:17" ht="15" customHeight="1" x14ac:dyDescent="0.25">
      <c r="B37" s="30"/>
      <c r="C37" s="31"/>
      <c r="D37" s="6">
        <f t="shared" si="3"/>
        <v>0</v>
      </c>
      <c r="E37" s="22">
        <f t="shared" si="0"/>
        <v>0</v>
      </c>
      <c r="F37" s="32"/>
      <c r="G37" s="35"/>
      <c r="H37" s="35"/>
      <c r="I37" s="35"/>
      <c r="J37" s="35"/>
      <c r="K37" s="3">
        <f t="shared" si="1"/>
        <v>0</v>
      </c>
      <c r="L37" s="42">
        <f t="shared" si="2"/>
        <v>0</v>
      </c>
      <c r="M37" s="34"/>
      <c r="N37" s="35"/>
      <c r="O37" s="22">
        <f t="shared" si="4"/>
        <v>0</v>
      </c>
      <c r="P37" s="38"/>
      <c r="Q37" s="39"/>
    </row>
    <row r="38" spans="2:17" ht="15" customHeight="1" x14ac:dyDescent="0.25">
      <c r="B38" s="30"/>
      <c r="C38" s="31"/>
      <c r="D38" s="6">
        <f t="shared" si="3"/>
        <v>0</v>
      </c>
      <c r="E38" s="22">
        <f t="shared" si="0"/>
        <v>0</v>
      </c>
      <c r="F38" s="32"/>
      <c r="G38" s="35"/>
      <c r="H38" s="35"/>
      <c r="I38" s="35"/>
      <c r="J38" s="35"/>
      <c r="K38" s="3">
        <f t="shared" si="1"/>
        <v>0</v>
      </c>
      <c r="L38" s="42">
        <f t="shared" si="2"/>
        <v>0</v>
      </c>
      <c r="M38" s="34"/>
      <c r="N38" s="35"/>
      <c r="O38" s="22">
        <f t="shared" si="4"/>
        <v>0</v>
      </c>
      <c r="P38" s="38"/>
      <c r="Q38" s="39"/>
    </row>
    <row r="39" spans="2:17" x14ac:dyDescent="0.25">
      <c r="B39" s="30"/>
      <c r="C39" s="31"/>
      <c r="D39" s="6">
        <f t="shared" si="3"/>
        <v>0</v>
      </c>
      <c r="E39" s="22">
        <f t="shared" si="0"/>
        <v>0</v>
      </c>
      <c r="F39" s="32"/>
      <c r="G39" s="35"/>
      <c r="H39" s="35"/>
      <c r="I39" s="35"/>
      <c r="J39" s="35"/>
      <c r="K39" s="3">
        <f t="shared" si="1"/>
        <v>0</v>
      </c>
      <c r="L39" s="42">
        <f t="shared" si="2"/>
        <v>0</v>
      </c>
      <c r="M39" s="34"/>
      <c r="N39" s="35"/>
      <c r="O39" s="22">
        <f t="shared" si="4"/>
        <v>0</v>
      </c>
      <c r="P39" s="38"/>
      <c r="Q39" s="39"/>
    </row>
    <row r="40" spans="2:17" ht="15.75" thickBot="1" x14ac:dyDescent="0.3">
      <c r="B40" s="23" t="s">
        <v>29</v>
      </c>
      <c r="C40" s="57"/>
      <c r="D40" s="58"/>
      <c r="E40" s="24">
        <f>SUM(E14:E39)</f>
        <v>0</v>
      </c>
      <c r="F40" s="59"/>
      <c r="G40" s="60"/>
      <c r="H40" s="60"/>
      <c r="I40" s="60"/>
      <c r="J40" s="60"/>
      <c r="K40" s="61"/>
      <c r="L40" s="43">
        <f>SUM(L14:L39)</f>
        <v>0</v>
      </c>
      <c r="M40" s="44">
        <f>SUM(M14:M39)</f>
        <v>0</v>
      </c>
      <c r="N40" s="45">
        <f>SUM(N14:N39)</f>
        <v>0</v>
      </c>
      <c r="O40" s="24">
        <f>SUM(O14:O39)</f>
        <v>0</v>
      </c>
      <c r="P40" s="54"/>
      <c r="Q40" s="24">
        <f>SUM(Q14:Q39)</f>
        <v>0</v>
      </c>
    </row>
    <row r="41" spans="2:17" ht="15.75" thickBot="1" x14ac:dyDescent="0.3"/>
    <row r="42" spans="2:17" ht="18.600000000000001" customHeight="1" x14ac:dyDescent="0.25">
      <c r="B42" s="65" t="s">
        <v>30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7"/>
    </row>
    <row r="43" spans="2:17" ht="18.600000000000001" customHeight="1" thickBot="1" x14ac:dyDescent="0.3">
      <c r="B43" s="68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70"/>
    </row>
    <row r="45" spans="2:17" ht="18.75" x14ac:dyDescent="0.3">
      <c r="K45" s="62"/>
      <c r="L45" s="62"/>
      <c r="M45" s="18"/>
    </row>
  </sheetData>
  <sheetProtection algorithmName="SHA-512" hashValue="WuYKTfEN5H7o6gn/w4XEaw4G/wL0uVfxoCVA3ffKr6neLts2I6ifAdLooTQpBpB0Dhi5S/WjPWBgVFpPZ5K7sg==" saltValue="ntXKBH3rt8eigwwqBjVF9Q==" spinCount="100000" sheet="1" objects="1" scenarios="1" selectLockedCells="1"/>
  <mergeCells count="20">
    <mergeCell ref="C1:G1"/>
    <mergeCell ref="E5:G5"/>
    <mergeCell ref="B11:E11"/>
    <mergeCell ref="F11:L11"/>
    <mergeCell ref="E3:G3"/>
    <mergeCell ref="K6:L6"/>
    <mergeCell ref="N3:Q10"/>
    <mergeCell ref="N1:Q2"/>
    <mergeCell ref="M11:O11"/>
    <mergeCell ref="K1:M1"/>
    <mergeCell ref="I3:L3"/>
    <mergeCell ref="P11:Q11"/>
    <mergeCell ref="P13:Q13"/>
    <mergeCell ref="C40:D40"/>
    <mergeCell ref="F40:K40"/>
    <mergeCell ref="K45:L45"/>
    <mergeCell ref="B13:C13"/>
    <mergeCell ref="F13:J13"/>
    <mergeCell ref="M13:O13"/>
    <mergeCell ref="B42:Q43"/>
  </mergeCells>
  <printOptions horizontalCentered="1"/>
  <pageMargins left="0.13" right="0.13" top="0.5" bottom="0" header="0.3" footer="0.3"/>
  <pageSetup scale="7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'M&amp;IE Rates'!$B$3:$G$3</xm:f>
          </x14:formula1>
          <xm:sqref>G14:G39</xm:sqref>
        </x14:dataValidation>
        <x14:dataValidation type="list" allowBlank="1" showInputMessage="1" showErrorMessage="1" xr:uid="{00000000-0002-0000-0000-000001000000}">
          <x14:formula1>
            <xm:f>'M&amp;IE Rates'!$B$4:$G$4</xm:f>
          </x14:formula1>
          <xm:sqref>H14:H39</xm:sqref>
        </x14:dataValidation>
        <x14:dataValidation type="list" allowBlank="1" showInputMessage="1" showErrorMessage="1" xr:uid="{00000000-0002-0000-0000-000002000000}">
          <x14:formula1>
            <xm:f>'M&amp;IE Rates'!$B$5:$G$5</xm:f>
          </x14:formula1>
          <xm:sqref>I14:I39</xm:sqref>
        </x14:dataValidation>
        <x14:dataValidation type="list" allowBlank="1" showInputMessage="1" showErrorMessage="1" xr:uid="{00000000-0002-0000-0000-000003000000}">
          <x14:formula1>
            <xm:f>'M&amp;IE Rates'!$B$6:$G$6</xm:f>
          </x14:formula1>
          <xm:sqref>J14:J39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1"/>
  <sheetViews>
    <sheetView workbookViewId="0">
      <selection activeCell="A10" sqref="A10"/>
    </sheetView>
  </sheetViews>
  <sheetFormatPr defaultRowHeight="15" x14ac:dyDescent="0.25"/>
  <cols>
    <col min="1" max="1" width="36.42578125" customWidth="1"/>
  </cols>
  <sheetData>
    <row r="2" spans="1:7" ht="18.75" thickBot="1" x14ac:dyDescent="0.3">
      <c r="A2" s="98" t="s">
        <v>45</v>
      </c>
      <c r="B2" s="98"/>
      <c r="C2" s="98"/>
      <c r="D2" s="98"/>
      <c r="E2" s="98"/>
      <c r="F2" s="98"/>
    </row>
    <row r="3" spans="1:7" ht="15.75" thickBot="1" x14ac:dyDescent="0.3">
      <c r="A3" s="10" t="s">
        <v>31</v>
      </c>
      <c r="B3" s="11">
        <v>68</v>
      </c>
      <c r="C3" s="11">
        <v>74</v>
      </c>
      <c r="D3" s="11">
        <v>80</v>
      </c>
      <c r="E3" s="11">
        <v>86</v>
      </c>
      <c r="F3" s="11">
        <v>92</v>
      </c>
      <c r="G3" s="11">
        <v>0</v>
      </c>
    </row>
    <row r="4" spans="1:7" ht="15.75" thickBot="1" x14ac:dyDescent="0.3">
      <c r="A4" s="12" t="s">
        <v>32</v>
      </c>
      <c r="B4" s="13">
        <v>16</v>
      </c>
      <c r="C4" s="13">
        <v>18</v>
      </c>
      <c r="D4" s="13">
        <v>20</v>
      </c>
      <c r="E4" s="13">
        <v>22</v>
      </c>
      <c r="F4" s="13">
        <v>23</v>
      </c>
      <c r="G4" s="13">
        <v>0</v>
      </c>
    </row>
    <row r="5" spans="1:7" ht="15.75" thickBot="1" x14ac:dyDescent="0.3">
      <c r="A5" s="12" t="s">
        <v>33</v>
      </c>
      <c r="B5" s="13">
        <v>19</v>
      </c>
      <c r="C5" s="13">
        <v>20</v>
      </c>
      <c r="D5" s="13">
        <v>22</v>
      </c>
      <c r="E5" s="13">
        <v>23</v>
      </c>
      <c r="F5" s="13">
        <v>26</v>
      </c>
      <c r="G5" s="13">
        <v>0</v>
      </c>
    </row>
    <row r="6" spans="1:7" ht="15.75" thickBot="1" x14ac:dyDescent="0.3">
      <c r="A6" s="12" t="s">
        <v>34</v>
      </c>
      <c r="B6" s="13">
        <v>28</v>
      </c>
      <c r="C6" s="13">
        <v>31</v>
      </c>
      <c r="D6" s="13">
        <v>33</v>
      </c>
      <c r="E6" s="13">
        <v>36</v>
      </c>
      <c r="F6" s="13">
        <v>38</v>
      </c>
      <c r="G6" s="13">
        <v>0</v>
      </c>
    </row>
    <row r="7" spans="1:7" ht="15.75" thickBot="1" x14ac:dyDescent="0.3">
      <c r="A7" s="12" t="s">
        <v>35</v>
      </c>
      <c r="B7" s="13">
        <v>5</v>
      </c>
      <c r="C7" s="13">
        <v>5</v>
      </c>
      <c r="D7" s="13">
        <v>5</v>
      </c>
      <c r="E7" s="13">
        <v>5</v>
      </c>
      <c r="F7" s="13">
        <v>5</v>
      </c>
      <c r="G7" s="13">
        <v>0</v>
      </c>
    </row>
    <row r="8" spans="1:7" ht="15.75" thickBot="1" x14ac:dyDescent="0.3">
      <c r="A8" s="14" t="s">
        <v>36</v>
      </c>
      <c r="B8" s="15">
        <f>B3*0.75</f>
        <v>51</v>
      </c>
      <c r="C8" s="15">
        <f t="shared" ref="C8:F8" si="0">C3*0.75</f>
        <v>55.5</v>
      </c>
      <c r="D8" s="15">
        <f t="shared" si="0"/>
        <v>60</v>
      </c>
      <c r="E8" s="15">
        <f t="shared" si="0"/>
        <v>64.5</v>
      </c>
      <c r="F8" s="15">
        <f t="shared" si="0"/>
        <v>69</v>
      </c>
      <c r="G8" s="15">
        <v>0</v>
      </c>
    </row>
    <row r="10" spans="1:7" x14ac:dyDescent="0.25">
      <c r="B10" s="97" t="s">
        <v>37</v>
      </c>
      <c r="C10" s="97"/>
    </row>
    <row r="11" spans="1:7" x14ac:dyDescent="0.25">
      <c r="A11" s="17" t="s">
        <v>38</v>
      </c>
    </row>
    <row r="12" spans="1:7" x14ac:dyDescent="0.25">
      <c r="A12" s="52" t="s">
        <v>39</v>
      </c>
      <c r="B12" s="50">
        <f>B8</f>
        <v>51</v>
      </c>
      <c r="C12" s="50">
        <f t="shared" ref="C12:F12" si="1">C8</f>
        <v>55.5</v>
      </c>
      <c r="D12" s="50">
        <f t="shared" si="1"/>
        <v>60</v>
      </c>
      <c r="E12" s="50">
        <f t="shared" si="1"/>
        <v>64.5</v>
      </c>
      <c r="F12" s="50">
        <f t="shared" si="1"/>
        <v>69</v>
      </c>
    </row>
    <row r="13" spans="1:7" x14ac:dyDescent="0.25">
      <c r="A13" s="52" t="s">
        <v>34</v>
      </c>
      <c r="B13" s="50">
        <f>B6</f>
        <v>28</v>
      </c>
      <c r="C13" s="50">
        <f t="shared" ref="C13:F13" si="2">C6</f>
        <v>31</v>
      </c>
      <c r="D13" s="50">
        <f t="shared" si="2"/>
        <v>33</v>
      </c>
      <c r="E13" s="50">
        <f t="shared" si="2"/>
        <v>36</v>
      </c>
      <c r="F13" s="50">
        <f t="shared" si="2"/>
        <v>38</v>
      </c>
    </row>
    <row r="14" spans="1:7" x14ac:dyDescent="0.25">
      <c r="A14" s="53" t="s">
        <v>40</v>
      </c>
      <c r="B14" s="51">
        <f>B12-B13</f>
        <v>23</v>
      </c>
      <c r="C14" s="51">
        <f t="shared" ref="C14:F14" si="3">C12-C13</f>
        <v>24.5</v>
      </c>
      <c r="D14" s="51">
        <f t="shared" si="3"/>
        <v>27</v>
      </c>
      <c r="E14" s="51">
        <f t="shared" si="3"/>
        <v>28.5</v>
      </c>
      <c r="F14" s="51">
        <f t="shared" si="3"/>
        <v>31</v>
      </c>
    </row>
    <row r="16" spans="1:7" x14ac:dyDescent="0.25">
      <c r="A16" s="17" t="s">
        <v>41</v>
      </c>
    </row>
    <row r="17" spans="1:6" x14ac:dyDescent="0.25">
      <c r="A17" s="52" t="s">
        <v>39</v>
      </c>
      <c r="B17" s="50">
        <f>B8</f>
        <v>51</v>
      </c>
      <c r="C17" s="50">
        <f t="shared" ref="C17:F17" si="4">C8</f>
        <v>55.5</v>
      </c>
      <c r="D17" s="50">
        <f t="shared" si="4"/>
        <v>60</v>
      </c>
      <c r="E17" s="50">
        <f t="shared" si="4"/>
        <v>64.5</v>
      </c>
      <c r="F17" s="50">
        <f t="shared" si="4"/>
        <v>69</v>
      </c>
    </row>
    <row r="18" spans="1:6" x14ac:dyDescent="0.25">
      <c r="A18" s="52" t="s">
        <v>32</v>
      </c>
      <c r="B18" s="50">
        <f>B4</f>
        <v>16</v>
      </c>
      <c r="C18" s="50">
        <f t="shared" ref="C18:F18" si="5">C4</f>
        <v>18</v>
      </c>
      <c r="D18" s="50">
        <f t="shared" si="5"/>
        <v>20</v>
      </c>
      <c r="E18" s="50">
        <f t="shared" si="5"/>
        <v>22</v>
      </c>
      <c r="F18" s="50">
        <f t="shared" si="5"/>
        <v>23</v>
      </c>
    </row>
    <row r="19" spans="1:6" x14ac:dyDescent="0.25">
      <c r="A19" s="53" t="s">
        <v>40</v>
      </c>
      <c r="B19" s="51">
        <f>B17-B18</f>
        <v>35</v>
      </c>
      <c r="C19" s="51">
        <f t="shared" ref="C19:F19" si="6">C17-C18</f>
        <v>37.5</v>
      </c>
      <c r="D19" s="51">
        <f t="shared" si="6"/>
        <v>40</v>
      </c>
      <c r="E19" s="51">
        <f t="shared" si="6"/>
        <v>42.5</v>
      </c>
      <c r="F19" s="51">
        <f t="shared" si="6"/>
        <v>46</v>
      </c>
    </row>
    <row r="21" spans="1:6" x14ac:dyDescent="0.25">
      <c r="A21" s="17" t="s">
        <v>42</v>
      </c>
    </row>
    <row r="22" spans="1:6" x14ac:dyDescent="0.25">
      <c r="A22" s="52" t="s">
        <v>39</v>
      </c>
      <c r="B22" s="50">
        <f>B8</f>
        <v>51</v>
      </c>
      <c r="C22" s="50">
        <f t="shared" ref="C22:F22" si="7">C8</f>
        <v>55.5</v>
      </c>
      <c r="D22" s="50">
        <f t="shared" si="7"/>
        <v>60</v>
      </c>
      <c r="E22" s="50">
        <f t="shared" si="7"/>
        <v>64.5</v>
      </c>
      <c r="F22" s="50">
        <f t="shared" si="7"/>
        <v>69</v>
      </c>
    </row>
    <row r="23" spans="1:6" x14ac:dyDescent="0.25">
      <c r="A23" s="52" t="s">
        <v>33</v>
      </c>
      <c r="B23" s="50">
        <f>B5</f>
        <v>19</v>
      </c>
      <c r="C23" s="50">
        <f t="shared" ref="C23:F23" si="8">C5</f>
        <v>20</v>
      </c>
      <c r="D23" s="50">
        <f t="shared" si="8"/>
        <v>22</v>
      </c>
      <c r="E23" s="50">
        <f t="shared" si="8"/>
        <v>23</v>
      </c>
      <c r="F23" s="50">
        <f t="shared" si="8"/>
        <v>26</v>
      </c>
    </row>
    <row r="24" spans="1:6" x14ac:dyDescent="0.25">
      <c r="A24" s="52" t="s">
        <v>34</v>
      </c>
      <c r="B24" s="50">
        <f>B6</f>
        <v>28</v>
      </c>
      <c r="C24" s="50">
        <f t="shared" ref="C24:F24" si="9">C6</f>
        <v>31</v>
      </c>
      <c r="D24" s="50">
        <f t="shared" si="9"/>
        <v>33</v>
      </c>
      <c r="E24" s="50">
        <f t="shared" si="9"/>
        <v>36</v>
      </c>
      <c r="F24" s="50">
        <f t="shared" si="9"/>
        <v>38</v>
      </c>
    </row>
    <row r="25" spans="1:6" x14ac:dyDescent="0.25">
      <c r="A25" s="53" t="s">
        <v>40</v>
      </c>
      <c r="B25" s="51">
        <v>5</v>
      </c>
      <c r="C25" s="51">
        <v>5</v>
      </c>
      <c r="D25" s="51">
        <v>5</v>
      </c>
      <c r="E25" s="51">
        <v>5</v>
      </c>
      <c r="F25" s="51">
        <v>5</v>
      </c>
    </row>
    <row r="26" spans="1:6" x14ac:dyDescent="0.25">
      <c r="B26" s="49" t="s">
        <v>43</v>
      </c>
    </row>
    <row r="27" spans="1:6" x14ac:dyDescent="0.25">
      <c r="A27" s="17" t="s">
        <v>44</v>
      </c>
    </row>
    <row r="28" spans="1:6" x14ac:dyDescent="0.25">
      <c r="A28" s="52" t="s">
        <v>39</v>
      </c>
      <c r="B28" s="50">
        <f>B8</f>
        <v>51</v>
      </c>
      <c r="C28" s="50">
        <f t="shared" ref="C28:F28" si="10">C8</f>
        <v>55.5</v>
      </c>
      <c r="D28" s="50">
        <f t="shared" si="10"/>
        <v>60</v>
      </c>
      <c r="E28" s="50">
        <f t="shared" si="10"/>
        <v>64.5</v>
      </c>
      <c r="F28" s="50">
        <f t="shared" si="10"/>
        <v>69</v>
      </c>
    </row>
    <row r="29" spans="1:6" x14ac:dyDescent="0.25">
      <c r="A29" s="52" t="s">
        <v>32</v>
      </c>
      <c r="B29" s="50">
        <f>B4</f>
        <v>16</v>
      </c>
      <c r="C29" s="50">
        <f t="shared" ref="C29:F29" si="11">C4</f>
        <v>18</v>
      </c>
      <c r="D29" s="50">
        <f t="shared" si="11"/>
        <v>20</v>
      </c>
      <c r="E29" s="50">
        <f t="shared" si="11"/>
        <v>22</v>
      </c>
      <c r="F29" s="50">
        <f t="shared" si="11"/>
        <v>23</v>
      </c>
    </row>
    <row r="30" spans="1:6" x14ac:dyDescent="0.25">
      <c r="A30" s="52" t="s">
        <v>33</v>
      </c>
      <c r="B30" s="50">
        <f>B5</f>
        <v>19</v>
      </c>
      <c r="C30" s="50">
        <f t="shared" ref="C30:F30" si="12">C5</f>
        <v>20</v>
      </c>
      <c r="D30" s="50">
        <f t="shared" si="12"/>
        <v>22</v>
      </c>
      <c r="E30" s="50">
        <f t="shared" si="12"/>
        <v>23</v>
      </c>
      <c r="F30" s="50">
        <f t="shared" si="12"/>
        <v>26</v>
      </c>
    </row>
    <row r="31" spans="1:6" x14ac:dyDescent="0.25">
      <c r="A31" s="53" t="s">
        <v>40</v>
      </c>
      <c r="B31" s="51">
        <f>B28-B29-B30</f>
        <v>16</v>
      </c>
      <c r="C31" s="51">
        <f t="shared" ref="C31:F31" si="13">C28-C29-C30</f>
        <v>17.5</v>
      </c>
      <c r="D31" s="51">
        <f t="shared" si="13"/>
        <v>18</v>
      </c>
      <c r="E31" s="51">
        <f t="shared" si="13"/>
        <v>19.5</v>
      </c>
      <c r="F31" s="51">
        <f t="shared" si="13"/>
        <v>20</v>
      </c>
    </row>
  </sheetData>
  <mergeCells count="2">
    <mergeCell ref="B10:C10"/>
    <mergeCell ref="A2:F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93674FCB4744981E27B0A7AB63C1F" ma:contentTypeVersion="17" ma:contentTypeDescription="Create a new document." ma:contentTypeScope="" ma:versionID="89625a8937db01ead14731c2f77c9f81">
  <xsd:schema xmlns:xsd="http://www.w3.org/2001/XMLSchema" xmlns:xs="http://www.w3.org/2001/XMLSchema" xmlns:p="http://schemas.microsoft.com/office/2006/metadata/properties" xmlns:ns2="2cdf7396-0a72-4bfb-8371-4cd0742ed83c" xmlns:ns3="13a511cc-b72e-4d13-8063-176eac408040" targetNamespace="http://schemas.microsoft.com/office/2006/metadata/properties" ma:root="true" ma:fieldsID="56e1e2316a4770643de059d7a621bdd4" ns2:_="" ns3:_="">
    <xsd:import namespace="2cdf7396-0a72-4bfb-8371-4cd0742ed83c"/>
    <xsd:import namespace="13a511cc-b72e-4d13-8063-176eac4080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f7396-0a72-4bfb-8371-4cd0742ed8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511cc-b72e-4d13-8063-176eac408040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92C92-377E-4C61-BBA5-C59C6A98EE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C3CD13-E4FE-47C9-9DE8-249F19CD67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03EB37-92FA-4DA3-997C-79269F9CA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df7396-0a72-4bfb-8371-4cd0742ed83c"/>
    <ds:schemaRef ds:uri="13a511cc-b72e-4d13-8063-176eac408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IMT</vt:lpstr>
      <vt:lpstr>M&amp;IE Rates</vt:lpstr>
    </vt:vector>
  </TitlesOfParts>
  <Manager/>
  <Company>Bureau of Land Management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bdeberg</dc:creator>
  <cp:keywords/>
  <dc:description/>
  <cp:lastModifiedBy>Myers, Ellen - FS, NH</cp:lastModifiedBy>
  <cp:revision/>
  <dcterms:created xsi:type="dcterms:W3CDTF">2011-04-06T21:34:18Z</dcterms:created>
  <dcterms:modified xsi:type="dcterms:W3CDTF">2026-03-18T20:41:06Z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0x010100C1493674FCB4744981E27B0A7AB63C1F</vt:lpwstr>
  </property>
</Properties>
</file>